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480" windowHeight="9855" activeTab="2"/>
  </bookViews>
  <sheets>
    <sheet name="Raw Data" sheetId="1" r:id="rId1"/>
    <sheet name="S5988" sheetId="3" r:id="rId2"/>
    <sheet name="S5987" sheetId="4" r:id="rId3"/>
  </sheets>
  <calcPr calcId="145621" concurrentCalc="0"/>
</workbook>
</file>

<file path=xl/calcChain.xml><?xml version="1.0" encoding="utf-8"?>
<calcChain xmlns="http://schemas.openxmlformats.org/spreadsheetml/2006/main">
  <c r="E8" i="4" l="1"/>
  <c r="E7" i="4"/>
  <c r="E6" i="4"/>
  <c r="E5" i="4"/>
  <c r="E4" i="4"/>
  <c r="E3" i="4"/>
  <c r="E2" i="4"/>
  <c r="E8" i="3"/>
  <c r="E7" i="3"/>
  <c r="E6" i="3"/>
  <c r="E5" i="3"/>
  <c r="E4" i="3"/>
  <c r="E3" i="3"/>
  <c r="E2" i="3"/>
  <c r="P21" i="1"/>
  <c r="P22" i="1"/>
  <c r="O21" i="1"/>
  <c r="O22" i="1"/>
  <c r="P5" i="1"/>
  <c r="H5" i="1"/>
  <c r="U5" i="1"/>
  <c r="L5" i="1"/>
  <c r="T5" i="1"/>
  <c r="V5" i="1"/>
  <c r="S5" i="1"/>
  <c r="P6" i="1"/>
  <c r="H6" i="1"/>
  <c r="U6" i="1"/>
  <c r="L6" i="1"/>
  <c r="T6" i="1"/>
  <c r="V6" i="1"/>
  <c r="S6" i="1"/>
  <c r="P7" i="1"/>
  <c r="H7" i="1"/>
  <c r="U7" i="1"/>
  <c r="L7" i="1"/>
  <c r="T7" i="1"/>
  <c r="V7" i="1"/>
  <c r="S7" i="1"/>
  <c r="P8" i="1"/>
  <c r="H8" i="1"/>
  <c r="U8" i="1"/>
  <c r="L8" i="1"/>
  <c r="T8" i="1"/>
  <c r="V8" i="1"/>
  <c r="S8" i="1"/>
  <c r="P9" i="1"/>
  <c r="H9" i="1"/>
  <c r="U9" i="1"/>
  <c r="L9" i="1"/>
  <c r="T9" i="1"/>
  <c r="V9" i="1"/>
  <c r="S9" i="1"/>
  <c r="P10" i="1"/>
  <c r="H10" i="1"/>
  <c r="U10" i="1"/>
  <c r="L10" i="1"/>
  <c r="T10" i="1"/>
  <c r="V10" i="1"/>
  <c r="S10" i="1"/>
  <c r="P11" i="1"/>
  <c r="H11" i="1"/>
  <c r="U11" i="1"/>
  <c r="L11" i="1"/>
  <c r="T11" i="1"/>
  <c r="V11" i="1"/>
  <c r="S11" i="1"/>
  <c r="P12" i="1"/>
  <c r="H12" i="1"/>
  <c r="U12" i="1"/>
  <c r="L12" i="1"/>
  <c r="T12" i="1"/>
  <c r="V12" i="1"/>
  <c r="S12" i="1"/>
  <c r="P13" i="1"/>
  <c r="H13" i="1"/>
  <c r="U13" i="1"/>
  <c r="L13" i="1"/>
  <c r="T13" i="1"/>
  <c r="V13" i="1"/>
  <c r="S13" i="1"/>
  <c r="P14" i="1"/>
  <c r="H14" i="1"/>
  <c r="U14" i="1"/>
  <c r="L14" i="1"/>
  <c r="T14" i="1"/>
  <c r="V14" i="1"/>
  <c r="S14" i="1"/>
  <c r="P15" i="1"/>
  <c r="H15" i="1"/>
  <c r="U15" i="1"/>
  <c r="L15" i="1"/>
  <c r="T15" i="1"/>
  <c r="V15" i="1"/>
  <c r="S15" i="1"/>
  <c r="P16" i="1"/>
  <c r="H16" i="1"/>
  <c r="U16" i="1"/>
  <c r="L16" i="1"/>
  <c r="T16" i="1"/>
  <c r="V16" i="1"/>
  <c r="S16" i="1"/>
  <c r="P17" i="1"/>
  <c r="H17" i="1"/>
  <c r="U17" i="1"/>
  <c r="L17" i="1"/>
  <c r="T17" i="1"/>
  <c r="V17" i="1"/>
  <c r="S17" i="1"/>
  <c r="P18" i="1"/>
  <c r="H18" i="1"/>
  <c r="U18" i="1"/>
  <c r="L18" i="1"/>
  <c r="T18" i="1"/>
  <c r="V18" i="1"/>
  <c r="S18" i="1"/>
  <c r="P19" i="1"/>
  <c r="H19" i="1"/>
  <c r="U19" i="1"/>
  <c r="L19" i="1"/>
  <c r="T19" i="1"/>
  <c r="V19" i="1"/>
  <c r="S19" i="1"/>
  <c r="P20" i="1"/>
  <c r="H20" i="1"/>
  <c r="U20" i="1"/>
  <c r="L20" i="1"/>
  <c r="T20" i="1"/>
  <c r="V20" i="1"/>
  <c r="S20" i="1"/>
  <c r="H21" i="1"/>
  <c r="U21" i="1"/>
  <c r="L21" i="1"/>
  <c r="T21" i="1"/>
  <c r="V21" i="1"/>
  <c r="S21" i="1"/>
  <c r="H22" i="1"/>
  <c r="U22" i="1"/>
  <c r="L22" i="1"/>
  <c r="T22" i="1"/>
  <c r="V22" i="1"/>
  <c r="S22" i="1"/>
  <c r="P23" i="1"/>
  <c r="H23" i="1"/>
  <c r="U23" i="1"/>
  <c r="L23" i="1"/>
  <c r="T23" i="1"/>
  <c r="V23" i="1"/>
  <c r="S23" i="1"/>
  <c r="P24" i="1"/>
  <c r="H24" i="1"/>
  <c r="U24" i="1"/>
  <c r="L24" i="1"/>
  <c r="T24" i="1"/>
  <c r="V24" i="1"/>
  <c r="S24" i="1"/>
  <c r="P25" i="1"/>
  <c r="H25" i="1"/>
  <c r="U25" i="1"/>
  <c r="L25" i="1"/>
  <c r="T25" i="1"/>
  <c r="V25" i="1"/>
  <c r="S25" i="1"/>
  <c r="P26" i="1"/>
  <c r="H26" i="1"/>
  <c r="U26" i="1"/>
  <c r="L26" i="1"/>
  <c r="T26" i="1"/>
  <c r="V26" i="1"/>
  <c r="S26" i="1"/>
  <c r="P27" i="1"/>
  <c r="H27" i="1"/>
  <c r="U27" i="1"/>
  <c r="L27" i="1"/>
  <c r="T27" i="1"/>
  <c r="V27" i="1"/>
  <c r="S27" i="1"/>
  <c r="P28" i="1"/>
  <c r="H28" i="1"/>
  <c r="U28" i="1"/>
  <c r="L28" i="1"/>
  <c r="T28" i="1"/>
  <c r="V28" i="1"/>
  <c r="S28" i="1"/>
  <c r="P29" i="1"/>
  <c r="H29" i="1"/>
  <c r="U29" i="1"/>
  <c r="L29" i="1"/>
  <c r="T29" i="1"/>
  <c r="V29" i="1"/>
  <c r="S29" i="1"/>
  <c r="P30" i="1"/>
  <c r="H30" i="1"/>
  <c r="U30" i="1"/>
  <c r="L30" i="1"/>
  <c r="T30" i="1"/>
  <c r="V30" i="1"/>
  <c r="S30" i="1"/>
  <c r="P31" i="1"/>
  <c r="H31" i="1"/>
  <c r="U31" i="1"/>
  <c r="L31" i="1"/>
  <c r="T31" i="1"/>
  <c r="V31" i="1"/>
  <c r="S31" i="1"/>
  <c r="P32" i="1"/>
  <c r="H32" i="1"/>
  <c r="U32" i="1"/>
  <c r="L32" i="1"/>
  <c r="T32" i="1"/>
  <c r="V32" i="1"/>
  <c r="S32" i="1"/>
  <c r="P33" i="1"/>
  <c r="H33" i="1"/>
  <c r="U33" i="1"/>
  <c r="L33" i="1"/>
  <c r="T33" i="1"/>
  <c r="V33" i="1"/>
  <c r="S33" i="1"/>
  <c r="P34" i="1"/>
  <c r="H34" i="1"/>
  <c r="U34" i="1"/>
  <c r="L34" i="1"/>
  <c r="T34" i="1"/>
  <c r="V34" i="1"/>
  <c r="S34" i="1"/>
  <c r="P35" i="1"/>
  <c r="H35" i="1"/>
  <c r="U35" i="1"/>
  <c r="L35" i="1"/>
  <c r="T35" i="1"/>
  <c r="V35" i="1"/>
  <c r="S35" i="1"/>
  <c r="P4" i="1"/>
  <c r="H4" i="1"/>
  <c r="U4" i="1"/>
  <c r="L4" i="1"/>
  <c r="T4" i="1"/>
  <c r="V4" i="1"/>
  <c r="S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4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4" i="1"/>
  <c r="G4" i="1"/>
  <c r="G5" i="1"/>
  <c r="G6" i="1"/>
  <c r="G7" i="1"/>
  <c r="G34" i="1"/>
  <c r="G35" i="1"/>
  <c r="G22" i="1"/>
  <c r="G23" i="1"/>
  <c r="G24" i="1"/>
  <c r="G25" i="1"/>
  <c r="G26" i="1"/>
  <c r="G27" i="1"/>
  <c r="G28" i="1"/>
  <c r="G29" i="1"/>
  <c r="G30" i="1"/>
  <c r="G31" i="1"/>
  <c r="G32" i="1"/>
  <c r="G33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D8" i="4"/>
  <c r="D7" i="4"/>
  <c r="D6" i="4"/>
  <c r="D5" i="4"/>
  <c r="D4" i="4"/>
  <c r="D3" i="4"/>
  <c r="D2" i="4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<sst xmlns="http://schemas.openxmlformats.org/spreadsheetml/2006/main" count="136" uniqueCount="101">
  <si>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</si>
  <si>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</si>
  <si>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</si>
  <si>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</si>
  <si>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</si>
  <si>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</si>
  <si>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</si>
  <si>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</si>
  <si>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</si>
  <si>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</si>
  <si>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</si>
  <si>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</si>
  <si>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</si>
  <si>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</si>
  <si>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</si>
  <si>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</si>
  <si>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</si>
  <si>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</si>
  <si>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</si>
  <si>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</si>
  <si>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</si>
  <si>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</si>
  <si>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</si>
  <si>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</si>
  <si>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</si>
  <si>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</si>
  <si>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</si>
  <si>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</si>
  <si>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Calibrated: 11/07/2016</t>
  </si>
  <si>
    <t>13AA033</t>
  </si>
  <si>
    <t>13AA034</t>
  </si>
  <si>
    <t>13AA035</t>
  </si>
  <si>
    <t>13AA036</t>
  </si>
  <si>
    <t>14LI012</t>
  </si>
  <si>
    <t>14LI013</t>
  </si>
  <si>
    <t>14LI014</t>
  </si>
  <si>
    <t>14LI015</t>
  </si>
  <si>
    <t>14LI016</t>
  </si>
  <si>
    <t>14LI017</t>
  </si>
  <si>
    <t>14LI018</t>
  </si>
  <si>
    <t>14LI019</t>
  </si>
  <si>
    <t>14LI020</t>
  </si>
  <si>
    <t>14LI021</t>
  </si>
  <si>
    <t>14LI022</t>
  </si>
  <si>
    <t>14LI023</t>
  </si>
  <si>
    <t>14LI024</t>
  </si>
  <si>
    <t>14LI025</t>
  </si>
  <si>
    <t>14LZ006</t>
  </si>
  <si>
    <t>14LZ007</t>
  </si>
  <si>
    <t>14LZ008</t>
  </si>
  <si>
    <t>14LZ009</t>
  </si>
  <si>
    <t>14LZ010</t>
  </si>
  <si>
    <t>14LZ011</t>
  </si>
  <si>
    <t>14LZ012</t>
  </si>
  <si>
    <t>14LZ013</t>
  </si>
  <si>
    <t>14LZ014</t>
  </si>
  <si>
    <t>14LZ015</t>
  </si>
  <si>
    <t>14LZ016</t>
  </si>
  <si>
    <t>14LZ017</t>
  </si>
  <si>
    <t>14LZ018</t>
  </si>
  <si>
    <t>14LZ019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</si>
  <si>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</si>
  <si>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</si>
  <si>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</si>
  <si>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</si>
  <si>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</si>
  <si>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</si>
  <si>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</si>
  <si>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</si>
  <si>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</si>
  <si>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</si>
  <si>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A6/A7</t>
  </si>
  <si>
    <t>B6/B7</t>
  </si>
  <si>
    <t>A8</t>
  </si>
  <si>
    <t>B8</t>
  </si>
  <si>
    <t>A9/A10</t>
  </si>
  <si>
    <t>B9/B10</t>
  </si>
  <si>
    <t>A11</t>
  </si>
  <si>
    <t>B11</t>
  </si>
  <si>
    <t>A12</t>
  </si>
  <si>
    <t>B12</t>
  </si>
  <si>
    <t>A13</t>
  </si>
  <si>
    <t>B13</t>
  </si>
  <si>
    <t>A14</t>
  </si>
  <si>
    <t>B14</t>
  </si>
  <si>
    <t>A15</t>
  </si>
  <si>
    <t>A16</t>
  </si>
  <si>
    <t>B15</t>
  </si>
  <si>
    <t>B16</t>
  </si>
  <si>
    <t>A17</t>
  </si>
  <si>
    <t>B17</t>
  </si>
  <si>
    <t>A3/A4</t>
  </si>
  <si>
    <t>A5/A6/A7</t>
  </si>
  <si>
    <t>A8/A9/A10</t>
  </si>
  <si>
    <t>A11/A12/A13</t>
  </si>
  <si>
    <t>A14/A15/A16/A17</t>
  </si>
  <si>
    <t>B3/B4</t>
  </si>
  <si>
    <t>B5/B6/B7</t>
  </si>
  <si>
    <t>B8/B9/B10</t>
  </si>
  <si>
    <t>B11/B12/B13</t>
  </si>
  <si>
    <t>B14/B15/B16/B17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</si>
</sst>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0" fontId="0" fillId="0" borderId="6" xfId="0" applyBorder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opLeftCell="A16" workbookViewId="0">
      <selection activeCell="T4" sqref="T4"/>
    </sheetView>
  </sheetViews>
  <sheetFormatPr defaultRowHeight="15" x14ac:dyDescent="0.25"/>
  <cols>
    <col min="1" max="1" width="12.5703125" customWidth="1"/>
    <col min="2" max="2" width="5" customWidth="1"/>
    <col min="3" max="3" width="6.42578125" style="1" customWidth="1"/>
    <col min="4" max="4" width="6.85546875" style="4" hidden="1" customWidth="1"/>
    <col min="5" max="6" width="9" style="9" hidden="1" customWidth="1"/>
    <col min="7" max="7" width="7.7109375" style="9" hidden="1" customWidth="1"/>
    <col min="8" max="8" width="8" style="4" hidden="1" customWidth="1"/>
    <col min="9" max="9" width="9.7109375" hidden="1" customWidth="1"/>
    <col min="10" max="10" width="9" hidden="1" customWidth="1"/>
    <col min="11" max="11" width="7.28515625" hidden="1" customWidth="1"/>
    <col min="12" max="12" width="0" style="4" hidden="1" customWidth="1"/>
    <col min="13" max="15" width="0" hidden="1" customWidth="1"/>
    <col min="16" max="16" width="0" style="4" hidden="1" customWidth="1"/>
    <col min="17" max="17" width="0" hidden="1" customWidth="1"/>
    <col min="18" max="18" width="12.42578125" hidden="1" customWidth="1"/>
    <col min="19" max="19" width="0" hidden="1" customWidth="1"/>
    <col min="20" max="20" width="14.85546875" bestFit="1" customWidth="1"/>
  </cols>
  <sheetData>
    <row r="1" spans="1:44" s="1" customFormat="1" x14ac:dyDescent="0.25">
      <c r="A1" s="5" t="s">
        <v>28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29</v>
      </c>
      <c r="C4" s="1" t="s">
        <v>61</v>
      </c>
      <c r="D4" s="4">
        <v>360</v>
      </c>
      <c r="E4" s="1">
        <v>0.13120000000000001</v>
      </c>
      <c r="F4" s="1">
        <v>0.13150000000000001</v>
      </c>
      <c r="G4" s="1">
        <f t="shared" ref="G4:G35" si="0">E4-F4</f>
        <v>-2.9999999999999472E-4</v>
      </c>
      <c r="H4" s="17">
        <f>AVERAGE(E4:F4)</f>
        <v>0.13135000000000002</v>
      </c>
      <c r="I4" s="14">
        <v>0.14649999999999999</v>
      </c>
      <c r="J4" s="14">
        <v>0.1462</v>
      </c>
      <c r="K4" s="14">
        <f>I4-J4</f>
        <v>2.9999999999999472E-4</v>
      </c>
      <c r="L4" s="13">
        <f>AVERAGE(I4:J4)</f>
        <v>0.14634999999999998</v>
      </c>
      <c r="M4" s="14">
        <v>0.1439</v>
      </c>
      <c r="N4" s="14">
        <v>0.14360000000000001</v>
      </c>
      <c r="O4" s="14">
        <f t="shared" ref="O4:O20" si="1">M4-N4</f>
        <v>2.9999999999999472E-4</v>
      </c>
      <c r="P4" s="13">
        <f t="shared" ref="P4:P35" si="2">AVERAGE(M4:N4)</f>
        <v>0.14374999999999999</v>
      </c>
      <c r="Q4" s="14">
        <f t="shared" ref="Q4:Q35" si="3">(T4*1000)/(D4/1000)</f>
        <v>41.666666666666551</v>
      </c>
      <c r="R4" s="14">
        <f t="shared" ref="R4:R35" si="4">(U4*1000)/(D4/1000)</f>
        <v>34.44444444444435</v>
      </c>
      <c r="S4" s="14">
        <f t="shared" ref="S4:S35" si="5">(V4*1000)/(D4/1000)</f>
        <v>7.2222222222221983</v>
      </c>
      <c r="T4" s="14">
        <f t="shared" ref="T4:T35" si="6">L4-H4</f>
        <v>1.4999999999999958E-2</v>
      </c>
      <c r="U4" s="14">
        <f t="shared" ref="U4:U35" si="7">P4-H4</f>
        <v>1.2399999999999967E-2</v>
      </c>
      <c r="V4" s="14">
        <f>T4-U4</f>
        <v>2.5999999999999912E-3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30</v>
      </c>
      <c r="C5" s="1" t="s">
        <v>61</v>
      </c>
      <c r="D5" s="4">
        <v>392</v>
      </c>
      <c r="E5" s="1">
        <v>0.1336</v>
      </c>
      <c r="F5" s="1">
        <v>0.1338</v>
      </c>
      <c r="G5" s="1">
        <f t="shared" si="0"/>
        <v>-2.0000000000000573E-4</v>
      </c>
      <c r="H5" s="4">
        <f>AVERAGE(E5:F5)</f>
        <v>0.13369999999999999</v>
      </c>
      <c r="I5" s="14">
        <v>0.15090000000000001</v>
      </c>
      <c r="J5" s="14">
        <v>0.15049999999999999</v>
      </c>
      <c r="K5" s="14">
        <f t="shared" ref="K5:K35" si="8">I5-J5</f>
        <v>4.0000000000001146E-4</v>
      </c>
      <c r="L5" s="13">
        <f t="shared" ref="L5:L35" si="9">AVERAGE(I5:J5)</f>
        <v>0.1507</v>
      </c>
      <c r="M5" s="14">
        <v>0.1472</v>
      </c>
      <c r="N5" s="14">
        <v>0.1469</v>
      </c>
      <c r="O5" s="14">
        <f t="shared" si="1"/>
        <v>2.9999999999999472E-4</v>
      </c>
      <c r="P5" s="13">
        <f t="shared" si="2"/>
        <v>0.14705000000000001</v>
      </c>
      <c r="Q5" s="14">
        <f t="shared" si="3"/>
        <v>43.367346938775547</v>
      </c>
      <c r="R5" s="14">
        <f t="shared" si="4"/>
        <v>34.056122448979664</v>
      </c>
      <c r="S5" s="14">
        <f t="shared" si="5"/>
        <v>9.3112244897958831</v>
      </c>
      <c r="T5" s="14">
        <f t="shared" si="6"/>
        <v>1.7000000000000015E-2</v>
      </c>
      <c r="U5" s="14">
        <f t="shared" si="7"/>
        <v>1.3350000000000029E-2</v>
      </c>
      <c r="V5" s="14">
        <f t="shared" ref="V5:V35" si="10">T5-U5</f>
        <v>3.6499999999999866E-3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t="s">
        <v>31</v>
      </c>
      <c r="C6" s="1" t="s">
        <v>62</v>
      </c>
      <c r="D6" s="4">
        <v>400</v>
      </c>
      <c r="E6" s="1">
        <v>0.13489999999999999</v>
      </c>
      <c r="F6" s="1">
        <v>0.13539999999999999</v>
      </c>
      <c r="G6" s="1">
        <f t="shared" si="0"/>
        <v>-5.0000000000000044E-4</v>
      </c>
      <c r="H6" s="4">
        <f>AVERAGE(E6:F6)</f>
        <v>0.13514999999999999</v>
      </c>
      <c r="I6" s="14">
        <v>0.14430000000000001</v>
      </c>
      <c r="J6" s="14">
        <v>0.14399999999999999</v>
      </c>
      <c r="K6" s="14">
        <f t="shared" si="8"/>
        <v>3.0000000000002247E-4</v>
      </c>
      <c r="L6" s="13">
        <f t="shared" si="9"/>
        <v>0.14415</v>
      </c>
      <c r="M6" s="14">
        <v>0.14130000000000001</v>
      </c>
      <c r="N6" s="14">
        <v>0.1414</v>
      </c>
      <c r="O6" s="14">
        <f t="shared" si="1"/>
        <v>-9.9999999999988987E-5</v>
      </c>
      <c r="P6" s="13">
        <f t="shared" si="2"/>
        <v>0.14135</v>
      </c>
      <c r="Q6" s="14">
        <f t="shared" si="3"/>
        <v>22.500000000000018</v>
      </c>
      <c r="R6" s="14">
        <f t="shared" si="4"/>
        <v>15.500000000000027</v>
      </c>
      <c r="S6" s="14">
        <f t="shared" si="5"/>
        <v>6.9999999999999929</v>
      </c>
      <c r="T6" s="14">
        <f t="shared" si="6"/>
        <v>9.000000000000008E-3</v>
      </c>
      <c r="U6" s="14">
        <f t="shared" si="7"/>
        <v>6.2000000000000111E-3</v>
      </c>
      <c r="V6" s="14">
        <f t="shared" si="10"/>
        <v>2.7999999999999969E-3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t="s">
        <v>32</v>
      </c>
      <c r="C7" s="1" t="s">
        <v>62</v>
      </c>
      <c r="D7" s="4">
        <v>636</v>
      </c>
      <c r="E7" s="1">
        <v>0.13469999999999999</v>
      </c>
      <c r="F7" s="1">
        <v>0.13489999999999999</v>
      </c>
      <c r="G7" s="1">
        <f t="shared" si="0"/>
        <v>-2.0000000000000573E-4</v>
      </c>
      <c r="H7" s="4">
        <f>AVERAGE(E7:F7)</f>
        <v>0.13479999999999998</v>
      </c>
      <c r="I7" s="14">
        <v>0.1502</v>
      </c>
      <c r="J7" s="14">
        <v>0.14990000000000001</v>
      </c>
      <c r="K7" s="14">
        <f t="shared" si="8"/>
        <v>2.9999999999999472E-4</v>
      </c>
      <c r="L7" s="13">
        <f t="shared" si="9"/>
        <v>0.15005000000000002</v>
      </c>
      <c r="M7" s="14">
        <v>0.1462</v>
      </c>
      <c r="N7" s="14">
        <v>0.14599999999999999</v>
      </c>
      <c r="O7" s="14">
        <f t="shared" si="1"/>
        <v>2.0000000000000573E-4</v>
      </c>
      <c r="P7" s="13">
        <f t="shared" si="2"/>
        <v>0.14610000000000001</v>
      </c>
      <c r="Q7" s="14">
        <f t="shared" si="3"/>
        <v>23.977987421383713</v>
      </c>
      <c r="R7" s="14">
        <f t="shared" si="4"/>
        <v>17.767295597484328</v>
      </c>
      <c r="S7" s="14">
        <f t="shared" si="5"/>
        <v>6.2106918238993849</v>
      </c>
      <c r="T7" s="14">
        <f t="shared" si="6"/>
        <v>1.5250000000000041E-2</v>
      </c>
      <c r="U7" s="14">
        <f t="shared" si="7"/>
        <v>1.1300000000000032E-2</v>
      </c>
      <c r="V7" s="14">
        <f t="shared" si="10"/>
        <v>3.9500000000000091E-3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t="s">
        <v>33</v>
      </c>
      <c r="C8" s="1" t="s">
        <v>63</v>
      </c>
      <c r="D8" s="4">
        <v>1090</v>
      </c>
      <c r="E8" s="1">
        <v>1.1836</v>
      </c>
      <c r="F8" s="1">
        <v>1.1832</v>
      </c>
      <c r="G8" s="1">
        <f t="shared" si="0"/>
        <v>3.9999999999995595E-4</v>
      </c>
      <c r="H8" s="13">
        <f>AVERAGE(E8:F8)</f>
        <v>1.1834</v>
      </c>
      <c r="I8" s="14">
        <v>1.2738</v>
      </c>
      <c r="J8" s="14">
        <v>1.2741</v>
      </c>
      <c r="K8" s="14">
        <f t="shared" si="8"/>
        <v>-2.9999999999996696E-4</v>
      </c>
      <c r="L8" s="13">
        <f t="shared" si="9"/>
        <v>1.2739500000000001</v>
      </c>
      <c r="M8" s="14">
        <v>1.2537</v>
      </c>
      <c r="N8" s="14">
        <v>1.254</v>
      </c>
      <c r="O8" s="14">
        <f t="shared" si="1"/>
        <v>-2.9999999999996696E-4</v>
      </c>
      <c r="P8" s="13">
        <f t="shared" si="2"/>
        <v>1.2538499999999999</v>
      </c>
      <c r="Q8" s="14">
        <f t="shared" si="3"/>
        <v>83.073394495412956</v>
      </c>
      <c r="R8" s="14">
        <f t="shared" si="4"/>
        <v>64.633027522935691</v>
      </c>
      <c r="S8" s="14">
        <f t="shared" si="5"/>
        <v>18.440366972477271</v>
      </c>
      <c r="T8" s="14">
        <f t="shared" si="6"/>
        <v>9.055000000000013E-2</v>
      </c>
      <c r="U8" s="14">
        <f t="shared" si="7"/>
        <v>7.0449999999999902E-2</v>
      </c>
      <c r="V8" s="14">
        <f t="shared" si="10"/>
        <v>2.0100000000000229E-2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t="s">
        <v>34</v>
      </c>
      <c r="C9" s="1" t="s">
        <v>64</v>
      </c>
      <c r="D9" s="4">
        <v>1525</v>
      </c>
      <c r="E9" s="1">
        <v>1.1904999999999999</v>
      </c>
      <c r="F9" s="1">
        <v>1.1907000000000001</v>
      </c>
      <c r="G9" s="1">
        <f t="shared" si="0"/>
        <v>-2.0000000000020002E-4</v>
      </c>
      <c r="H9" s="13">
        <f t="shared" ref="H9:H35" si="11">AVERAGE(E9:F9)</f>
        <v>1.1905999999999999</v>
      </c>
      <c r="I9" s="14">
        <v>1.2638</v>
      </c>
      <c r="J9" s="14">
        <v>1.2643</v>
      </c>
      <c r="K9" s="14">
        <f t="shared" si="8"/>
        <v>-4.9999999999994493E-4</v>
      </c>
      <c r="L9" s="13">
        <f t="shared" si="9"/>
        <v>1.2640500000000001</v>
      </c>
      <c r="M9" s="14">
        <v>1.2436</v>
      </c>
      <c r="N9" s="14">
        <v>1.2434000000000001</v>
      </c>
      <c r="O9" s="18">
        <f t="shared" si="1"/>
        <v>1.9999999999997797E-4</v>
      </c>
      <c r="P9" s="13">
        <f t="shared" si="2"/>
        <v>1.2435</v>
      </c>
      <c r="Q9" s="14">
        <f t="shared" si="3"/>
        <v>48.163934426229673</v>
      </c>
      <c r="R9" s="14">
        <f t="shared" si="4"/>
        <v>34.68852459016405</v>
      </c>
      <c r="S9" s="14">
        <f t="shared" si="5"/>
        <v>13.475409836065619</v>
      </c>
      <c r="T9" s="14">
        <f t="shared" si="6"/>
        <v>7.3450000000000237E-2</v>
      </c>
      <c r="U9" s="14">
        <f t="shared" si="7"/>
        <v>5.2900000000000169E-2</v>
      </c>
      <c r="V9" s="14">
        <f t="shared" si="10"/>
        <v>2.0550000000000068E-2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t="s">
        <v>35</v>
      </c>
      <c r="C10" s="1" t="s">
        <v>65</v>
      </c>
      <c r="D10" s="4">
        <v>450</v>
      </c>
      <c r="E10" s="1">
        <v>1.1937</v>
      </c>
      <c r="F10" s="1">
        <v>1.1939</v>
      </c>
      <c r="G10" s="1">
        <f t="shared" si="0"/>
        <v>-1.9999999999997797E-4</v>
      </c>
      <c r="H10" s="13">
        <f t="shared" si="11"/>
        <v>1.1938</v>
      </c>
      <c r="I10" s="14">
        <v>1.2532000000000001</v>
      </c>
      <c r="J10" s="14">
        <v>1.2537</v>
      </c>
      <c r="K10" s="14">
        <f t="shared" si="8"/>
        <v>-4.9999999999994493E-4</v>
      </c>
      <c r="L10" s="13">
        <f t="shared" si="9"/>
        <v>1.25345</v>
      </c>
      <c r="M10" s="14">
        <v>1.2347999999999999</v>
      </c>
      <c r="N10" s="14">
        <v>1.2353000000000001</v>
      </c>
      <c r="O10" s="18">
        <f t="shared" si="1"/>
        <v>-5.0000000000016698E-4</v>
      </c>
      <c r="P10" s="13">
        <f t="shared" si="2"/>
        <v>1.23505</v>
      </c>
      <c r="Q10" s="14">
        <f t="shared" si="3"/>
        <v>132.55555555555551</v>
      </c>
      <c r="R10" s="14">
        <f t="shared" si="4"/>
        <v>91.666666666666686</v>
      </c>
      <c r="S10" s="14">
        <f t="shared" si="5"/>
        <v>40.888888888888822</v>
      </c>
      <c r="T10" s="14">
        <f t="shared" si="6"/>
        <v>5.9649999999999981E-2</v>
      </c>
      <c r="U10" s="14">
        <f t="shared" si="7"/>
        <v>4.1250000000000009E-2</v>
      </c>
      <c r="V10" s="14">
        <f t="shared" si="10"/>
        <v>1.8399999999999972E-2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t="s">
        <v>36</v>
      </c>
      <c r="C11" s="1" t="s">
        <v>66</v>
      </c>
      <c r="D11" s="4">
        <v>600</v>
      </c>
      <c r="E11" s="1">
        <v>1.1995</v>
      </c>
      <c r="F11" s="1">
        <v>1.1997</v>
      </c>
      <c r="G11" s="1">
        <f t="shared" si="0"/>
        <v>-1.9999999999997797E-4</v>
      </c>
      <c r="H11" s="13">
        <f t="shared" si="11"/>
        <v>1.1996</v>
      </c>
      <c r="I11" s="14">
        <v>1.2373000000000001</v>
      </c>
      <c r="J11" s="14">
        <v>1.2373000000000001</v>
      </c>
      <c r="K11" s="14">
        <f t="shared" si="8"/>
        <v>0</v>
      </c>
      <c r="L11" s="13">
        <f t="shared" si="9"/>
        <v>1.2373000000000001</v>
      </c>
      <c r="M11" s="14">
        <v>1.2218</v>
      </c>
      <c r="N11" s="14">
        <v>1.2222999999999999</v>
      </c>
      <c r="O11" s="18">
        <f t="shared" si="1"/>
        <v>-4.9999999999994493E-4</v>
      </c>
      <c r="P11" s="13">
        <f t="shared" si="2"/>
        <v>1.2220499999999999</v>
      </c>
      <c r="Q11" s="14">
        <f t="shared" si="3"/>
        <v>62.833333333333449</v>
      </c>
      <c r="R11" s="14">
        <f t="shared" si="4"/>
        <v>37.416666666666437</v>
      </c>
      <c r="S11" s="14">
        <f t="shared" si="5"/>
        <v>25.416666666667012</v>
      </c>
      <c r="T11" s="14">
        <f t="shared" si="6"/>
        <v>3.7700000000000067E-2</v>
      </c>
      <c r="U11" s="14">
        <f t="shared" si="7"/>
        <v>2.2449999999999859E-2</v>
      </c>
      <c r="V11" s="14">
        <f t="shared" si="10"/>
        <v>1.5250000000000208E-2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t="s">
        <v>37</v>
      </c>
      <c r="C12" s="1" t="s">
        <v>67</v>
      </c>
      <c r="D12" s="4">
        <v>1380</v>
      </c>
      <c r="E12" s="1">
        <v>1.1974</v>
      </c>
      <c r="F12" s="1">
        <v>1.1977</v>
      </c>
      <c r="G12" s="1">
        <f t="shared" si="0"/>
        <v>-2.9999999999996696E-4</v>
      </c>
      <c r="H12" s="13">
        <f t="shared" si="11"/>
        <v>1.1975500000000001</v>
      </c>
      <c r="I12" s="14">
        <v>1.2639</v>
      </c>
      <c r="J12" s="14">
        <v>1.2643</v>
      </c>
      <c r="K12" s="14">
        <f t="shared" si="8"/>
        <v>-3.9999999999995595E-4</v>
      </c>
      <c r="L12" s="13">
        <f t="shared" si="9"/>
        <v>1.2641</v>
      </c>
      <c r="M12" s="14">
        <v>1.2456</v>
      </c>
      <c r="N12" s="14">
        <v>1.2459</v>
      </c>
      <c r="O12" s="18">
        <f t="shared" si="1"/>
        <v>-2.9999999999996696E-4</v>
      </c>
      <c r="P12" s="13">
        <f t="shared" si="2"/>
        <v>1.2457500000000001</v>
      </c>
      <c r="Q12" s="14">
        <f t="shared" si="3"/>
        <v>48.224637681159336</v>
      </c>
      <c r="R12" s="14">
        <f t="shared" si="4"/>
        <v>34.927536231884076</v>
      </c>
      <c r="S12" s="14">
        <f t="shared" si="5"/>
        <v>13.297101449275267</v>
      </c>
      <c r="T12" s="14">
        <f t="shared" si="6"/>
        <v>6.6549999999999887E-2</v>
      </c>
      <c r="U12" s="14">
        <f t="shared" si="7"/>
        <v>4.8200000000000021E-2</v>
      </c>
      <c r="V12" s="14">
        <f t="shared" si="10"/>
        <v>1.8349999999999866E-2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t="s">
        <v>38</v>
      </c>
      <c r="C13" s="1" t="s">
        <v>68</v>
      </c>
      <c r="D13" s="4">
        <v>1880</v>
      </c>
      <c r="E13" s="1">
        <v>1.1989000000000001</v>
      </c>
      <c r="F13" s="1">
        <v>1.1992</v>
      </c>
      <c r="G13" s="1">
        <f t="shared" si="0"/>
        <v>-2.9999999999996696E-4</v>
      </c>
      <c r="H13" s="13">
        <f t="shared" si="11"/>
        <v>1.1990500000000002</v>
      </c>
      <c r="I13" s="14">
        <v>1.2582</v>
      </c>
      <c r="J13" s="14">
        <v>1.2586999999999999</v>
      </c>
      <c r="K13" s="14">
        <f t="shared" si="8"/>
        <v>-4.9999999999994493E-4</v>
      </c>
      <c r="L13" s="13">
        <f t="shared" si="9"/>
        <v>1.2584499999999998</v>
      </c>
      <c r="M13" s="14">
        <v>1.2401</v>
      </c>
      <c r="N13" s="14">
        <v>1.2398</v>
      </c>
      <c r="O13" s="18">
        <f t="shared" si="1"/>
        <v>2.9999999999996696E-4</v>
      </c>
      <c r="P13" s="13">
        <f t="shared" si="2"/>
        <v>1.2399499999999999</v>
      </c>
      <c r="Q13" s="14">
        <f t="shared" si="3"/>
        <v>31.595744680850895</v>
      </c>
      <c r="R13" s="14">
        <f t="shared" si="4"/>
        <v>21.755319148936021</v>
      </c>
      <c r="S13" s="14">
        <f t="shared" si="5"/>
        <v>9.8404255319148728</v>
      </c>
      <c r="T13" s="14">
        <f t="shared" si="6"/>
        <v>5.9399999999999675E-2</v>
      </c>
      <c r="U13" s="14">
        <f t="shared" si="7"/>
        <v>4.0899999999999714E-2</v>
      </c>
      <c r="V13" s="14">
        <f t="shared" si="10"/>
        <v>1.8499999999999961E-2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t="s">
        <v>39</v>
      </c>
      <c r="C14" s="1" t="s">
        <v>69</v>
      </c>
      <c r="D14" s="4">
        <v>1000</v>
      </c>
      <c r="E14" s="1">
        <v>1.1852</v>
      </c>
      <c r="F14" s="1">
        <v>1.1853</v>
      </c>
      <c r="G14" s="1">
        <f t="shared" si="0"/>
        <v>-9.9999999999988987E-5</v>
      </c>
      <c r="H14" s="13">
        <f t="shared" si="11"/>
        <v>1.1852499999999999</v>
      </c>
      <c r="I14" s="14">
        <v>1.2696000000000001</v>
      </c>
      <c r="J14" s="14">
        <v>1.2699</v>
      </c>
      <c r="K14" s="14">
        <f t="shared" si="8"/>
        <v>-2.9999999999996696E-4</v>
      </c>
      <c r="L14" s="13">
        <f t="shared" si="9"/>
        <v>1.2697500000000002</v>
      </c>
      <c r="M14" s="14">
        <v>1.2495000000000001</v>
      </c>
      <c r="N14" s="14">
        <v>1.2499</v>
      </c>
      <c r="O14" s="18">
        <f t="shared" si="1"/>
        <v>-3.9999999999995595E-4</v>
      </c>
      <c r="P14" s="13">
        <f t="shared" si="2"/>
        <v>1.2497</v>
      </c>
      <c r="Q14" s="14">
        <f t="shared" si="3"/>
        <v>84.500000000000242</v>
      </c>
      <c r="R14" s="14">
        <f t="shared" si="4"/>
        <v>64.450000000000117</v>
      </c>
      <c r="S14" s="14">
        <f t="shared" si="5"/>
        <v>20.050000000000125</v>
      </c>
      <c r="T14" s="14">
        <f t="shared" si="6"/>
        <v>8.4500000000000242E-2</v>
      </c>
      <c r="U14" s="14">
        <f t="shared" si="7"/>
        <v>6.4450000000000118E-2</v>
      </c>
      <c r="V14" s="14">
        <f t="shared" si="10"/>
        <v>2.0050000000000123E-2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t="s">
        <v>40</v>
      </c>
      <c r="C15" s="1" t="s">
        <v>70</v>
      </c>
      <c r="D15" s="4">
        <v>1340</v>
      </c>
      <c r="E15" s="1">
        <v>1.1920999999999999</v>
      </c>
      <c r="F15" s="1">
        <v>1.1924999999999999</v>
      </c>
      <c r="G15" s="1">
        <f t="shared" si="0"/>
        <v>-3.9999999999995595E-4</v>
      </c>
      <c r="H15" s="13">
        <f t="shared" si="11"/>
        <v>1.1922999999999999</v>
      </c>
      <c r="I15" s="14">
        <v>1.2630999999999999</v>
      </c>
      <c r="J15" s="14">
        <v>1.2630999999999999</v>
      </c>
      <c r="K15" s="14">
        <f t="shared" si="8"/>
        <v>0</v>
      </c>
      <c r="L15" s="13">
        <f t="shared" si="9"/>
        <v>1.2630999999999999</v>
      </c>
      <c r="M15" s="14">
        <v>1.2444999999999999</v>
      </c>
      <c r="N15" s="14">
        <v>1.2446999999999999</v>
      </c>
      <c r="O15" s="18">
        <f t="shared" si="1"/>
        <v>-1.9999999999997797E-4</v>
      </c>
      <c r="P15" s="13">
        <f t="shared" si="2"/>
        <v>1.2445999999999999</v>
      </c>
      <c r="Q15" s="14">
        <f t="shared" si="3"/>
        <v>52.83582089552236</v>
      </c>
      <c r="R15" s="14">
        <f t="shared" si="4"/>
        <v>39.029850746268664</v>
      </c>
      <c r="S15" s="14">
        <f t="shared" si="5"/>
        <v>13.805970149253701</v>
      </c>
      <c r="T15" s="14">
        <f t="shared" si="6"/>
        <v>7.0799999999999974E-2</v>
      </c>
      <c r="U15" s="14">
        <f t="shared" si="7"/>
        <v>5.2300000000000013E-2</v>
      </c>
      <c r="V15" s="14">
        <f t="shared" si="10"/>
        <v>1.8499999999999961E-2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t="s">
        <v>41</v>
      </c>
      <c r="C16" s="1" t="s">
        <v>71</v>
      </c>
      <c r="D16" s="4">
        <v>1620</v>
      </c>
      <c r="E16" s="1">
        <v>1.1847000000000001</v>
      </c>
      <c r="F16" s="1">
        <v>1.1849000000000001</v>
      </c>
      <c r="G16" s="1">
        <f t="shared" si="0"/>
        <v>-1.9999999999997797E-4</v>
      </c>
      <c r="H16" s="13">
        <f t="shared" si="11"/>
        <v>1.1848000000000001</v>
      </c>
      <c r="I16" s="14">
        <v>1.3206</v>
      </c>
      <c r="J16" s="14">
        <v>1.321</v>
      </c>
      <c r="K16" s="14">
        <f t="shared" si="8"/>
        <v>-3.9999999999995595E-4</v>
      </c>
      <c r="L16" s="13">
        <f t="shared" si="9"/>
        <v>1.3208</v>
      </c>
      <c r="M16" s="14">
        <v>1.2939000000000001</v>
      </c>
      <c r="N16" s="14">
        <v>1.294</v>
      </c>
      <c r="O16" s="14">
        <f t="shared" si="1"/>
        <v>-9.9999999999988987E-5</v>
      </c>
      <c r="P16" s="13">
        <f t="shared" si="2"/>
        <v>1.2939500000000002</v>
      </c>
      <c r="Q16" s="14">
        <f t="shared" si="3"/>
        <v>83.950617283950535</v>
      </c>
      <c r="R16" s="14">
        <f t="shared" si="4"/>
        <v>67.376543209876587</v>
      </c>
      <c r="S16" s="14">
        <f t="shared" si="5"/>
        <v>16.574074074073959</v>
      </c>
      <c r="T16" s="14">
        <f t="shared" si="6"/>
        <v>0.1359999999999999</v>
      </c>
      <c r="U16" s="14">
        <f t="shared" si="7"/>
        <v>0.10915000000000008</v>
      </c>
      <c r="V16" s="14">
        <f t="shared" si="10"/>
        <v>2.6849999999999818E-2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t="s">
        <v>42</v>
      </c>
      <c r="C17" s="1" t="s">
        <v>72</v>
      </c>
      <c r="D17" s="4">
        <v>2190</v>
      </c>
      <c r="E17" s="1">
        <v>1.2022999999999999</v>
      </c>
      <c r="F17" s="1">
        <v>1.2021999999999999</v>
      </c>
      <c r="G17" s="1">
        <f t="shared" si="0"/>
        <v>9.9999999999988987E-5</v>
      </c>
      <c r="H17" s="13">
        <f t="shared" si="11"/>
        <v>1.2022499999999998</v>
      </c>
      <c r="I17" s="14">
        <v>1.2966</v>
      </c>
      <c r="J17" s="14">
        <v>1.2967</v>
      </c>
      <c r="K17" s="14">
        <f t="shared" si="8"/>
        <v>-9.9999999999988987E-5</v>
      </c>
      <c r="L17" s="13">
        <f t="shared" si="9"/>
        <v>1.2966500000000001</v>
      </c>
      <c r="M17" s="14">
        <v>1.2741</v>
      </c>
      <c r="N17" s="14">
        <v>1.2742</v>
      </c>
      <c r="O17" s="14">
        <f t="shared" si="1"/>
        <v>-9.9999999999988987E-5</v>
      </c>
      <c r="P17" s="13">
        <f t="shared" si="2"/>
        <v>1.2741500000000001</v>
      </c>
      <c r="Q17" s="14">
        <f t="shared" si="3"/>
        <v>43.105022831050348</v>
      </c>
      <c r="R17" s="14">
        <f t="shared" si="4"/>
        <v>32.831050228310637</v>
      </c>
      <c r="S17" s="14">
        <f t="shared" si="5"/>
        <v>10.273972602739709</v>
      </c>
      <c r="T17" s="14">
        <f t="shared" si="6"/>
        <v>9.4400000000000261E-2</v>
      </c>
      <c r="U17" s="14">
        <f t="shared" si="7"/>
        <v>7.1900000000000297E-2</v>
      </c>
      <c r="V17" s="14">
        <f t="shared" si="10"/>
        <v>2.2499999999999964E-2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t="s">
        <v>43</v>
      </c>
      <c r="C18" s="1" t="s">
        <v>73</v>
      </c>
      <c r="D18" s="4">
        <v>710</v>
      </c>
      <c r="E18" s="1">
        <v>1.1861999999999999</v>
      </c>
      <c r="F18" s="1">
        <v>1.1862999999999999</v>
      </c>
      <c r="G18" s="1">
        <f t="shared" si="0"/>
        <v>-9.9999999999988987E-5</v>
      </c>
      <c r="H18" s="13">
        <f t="shared" si="11"/>
        <v>1.1862499999999998</v>
      </c>
      <c r="I18" s="14">
        <v>1.2822</v>
      </c>
      <c r="J18" s="14">
        <v>1.2825</v>
      </c>
      <c r="K18" s="14">
        <f t="shared" si="8"/>
        <v>-2.9999999999996696E-4</v>
      </c>
      <c r="L18" s="13">
        <f t="shared" si="9"/>
        <v>1.2823500000000001</v>
      </c>
      <c r="M18" s="14">
        <v>1.2608999999999999</v>
      </c>
      <c r="N18" s="14">
        <v>1.2613000000000001</v>
      </c>
      <c r="O18" s="14">
        <f t="shared" si="1"/>
        <v>-4.0000000000017799E-4</v>
      </c>
      <c r="P18" s="13">
        <f t="shared" si="2"/>
        <v>1.2610999999999999</v>
      </c>
      <c r="Q18" s="14">
        <f t="shared" si="3"/>
        <v>135.35211267605675</v>
      </c>
      <c r="R18" s="14">
        <f t="shared" si="4"/>
        <v>105.42253521126773</v>
      </c>
      <c r="S18" s="14">
        <f t="shared" si="5"/>
        <v>29.929577464789034</v>
      </c>
      <c r="T18" s="14">
        <f t="shared" si="6"/>
        <v>9.6100000000000296E-2</v>
      </c>
      <c r="U18" s="14">
        <f t="shared" si="7"/>
        <v>7.4850000000000083E-2</v>
      </c>
      <c r="V18" s="14">
        <f t="shared" si="10"/>
        <v>2.1250000000000213E-2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t="s">
        <v>44</v>
      </c>
      <c r="C19" s="1" t="s">
        <v>74</v>
      </c>
      <c r="D19" s="4">
        <v>925</v>
      </c>
      <c r="E19" s="1">
        <v>1.1990000000000001</v>
      </c>
      <c r="F19" s="1">
        <v>1.1994</v>
      </c>
      <c r="G19" s="1">
        <f t="shared" si="0"/>
        <v>-3.9999999999995595E-4</v>
      </c>
      <c r="H19" s="13">
        <f t="shared" si="11"/>
        <v>1.1992</v>
      </c>
      <c r="I19" s="14">
        <v>1.2627999999999999</v>
      </c>
      <c r="J19" s="14">
        <v>1.2627999999999999</v>
      </c>
      <c r="K19" s="14">
        <f t="shared" si="8"/>
        <v>0</v>
      </c>
      <c r="L19" s="13">
        <f t="shared" si="9"/>
        <v>1.2627999999999999</v>
      </c>
      <c r="M19" s="14">
        <v>1.2439</v>
      </c>
      <c r="N19" s="14">
        <v>1.2443</v>
      </c>
      <c r="O19" s="14">
        <f t="shared" si="1"/>
        <v>-3.9999999999995595E-4</v>
      </c>
      <c r="P19" s="13">
        <f t="shared" si="2"/>
        <v>1.2441</v>
      </c>
      <c r="Q19" s="14">
        <f t="shared" si="3"/>
        <v>68.75675675675663</v>
      </c>
      <c r="R19" s="14">
        <f t="shared" si="4"/>
        <v>48.540540540540476</v>
      </c>
      <c r="S19" s="14">
        <f t="shared" si="5"/>
        <v>20.21621621621615</v>
      </c>
      <c r="T19" s="14">
        <f t="shared" si="6"/>
        <v>6.3599999999999879E-2</v>
      </c>
      <c r="U19" s="14">
        <f t="shared" si="7"/>
        <v>4.489999999999994E-2</v>
      </c>
      <c r="V19" s="14">
        <f t="shared" si="10"/>
        <v>1.8699999999999939E-2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t="s">
        <v>45</v>
      </c>
      <c r="C20" s="1" t="s">
        <v>75</v>
      </c>
      <c r="D20" s="4">
        <v>2050</v>
      </c>
      <c r="E20" s="1">
        <v>1.1996</v>
      </c>
      <c r="F20" s="1">
        <v>1.1996</v>
      </c>
      <c r="G20" s="1">
        <f t="shared" si="0"/>
        <v>0</v>
      </c>
      <c r="H20" s="13">
        <f t="shared" si="11"/>
        <v>1.1996</v>
      </c>
      <c r="I20" s="14">
        <v>1.5091000000000001</v>
      </c>
      <c r="J20" s="14">
        <v>1.5086999999999999</v>
      </c>
      <c r="K20" s="14">
        <f t="shared" si="8"/>
        <v>4.0000000000017799E-4</v>
      </c>
      <c r="L20" s="13">
        <f t="shared" si="9"/>
        <v>1.5089000000000001</v>
      </c>
      <c r="M20" s="14">
        <v>1.4642999999999999</v>
      </c>
      <c r="N20" s="14">
        <v>1.4646999999999999</v>
      </c>
      <c r="O20" s="14">
        <f t="shared" si="1"/>
        <v>-3.9999999999995595E-4</v>
      </c>
      <c r="P20" s="13">
        <f t="shared" si="2"/>
        <v>1.4644999999999999</v>
      </c>
      <c r="Q20" s="14">
        <f t="shared" si="3"/>
        <v>150.87804878048789</v>
      </c>
      <c r="R20" s="14">
        <f t="shared" si="4"/>
        <v>129.21951219512192</v>
      </c>
      <c r="S20" s="14">
        <f t="shared" si="5"/>
        <v>21.658536585365962</v>
      </c>
      <c r="T20" s="14">
        <f t="shared" si="6"/>
        <v>0.30930000000000013</v>
      </c>
      <c r="U20" s="14">
        <f t="shared" si="7"/>
        <v>0.26489999999999991</v>
      </c>
      <c r="V20" s="14">
        <f t="shared" si="10"/>
        <v>4.4400000000000217E-2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A21" t="s">
        <v>46</v>
      </c>
      <c r="C21" s="1" t="s">
        <v>76</v>
      </c>
      <c r="D21" s="4">
        <v>2750</v>
      </c>
      <c r="E21" s="1">
        <v>1.1984999999999999</v>
      </c>
      <c r="F21" s="1">
        <v>1.1983999999999999</v>
      </c>
      <c r="G21" s="1">
        <f t="shared" si="0"/>
        <v>9.9999999999988987E-5</v>
      </c>
      <c r="H21" s="13">
        <f t="shared" si="11"/>
        <v>1.1984499999999998</v>
      </c>
      <c r="I21" s="14">
        <v>1.3785000000000001</v>
      </c>
      <c r="J21" s="14">
        <v>1.3779999999999999</v>
      </c>
      <c r="K21" s="14">
        <f t="shared" si="8"/>
        <v>5.0000000000016698E-4</v>
      </c>
      <c r="L21" s="13">
        <f t="shared" si="9"/>
        <v>1.37825</v>
      </c>
      <c r="M21" s="14">
        <v>1.3484</v>
      </c>
      <c r="N21" s="14">
        <v>1.3486</v>
      </c>
      <c r="O21" s="14">
        <f t="shared" ref="O21:O22" si="12">M21-N21</f>
        <v>-1.9999999999997797E-4</v>
      </c>
      <c r="P21" s="13">
        <f t="shared" si="2"/>
        <v>1.3485</v>
      </c>
      <c r="Q21" s="14">
        <f t="shared" si="3"/>
        <v>65.381818181818247</v>
      </c>
      <c r="R21" s="14">
        <f t="shared" si="4"/>
        <v>54.563636363636448</v>
      </c>
      <c r="S21" s="14">
        <f t="shared" si="5"/>
        <v>10.818181818181797</v>
      </c>
      <c r="T21" s="14">
        <f t="shared" si="6"/>
        <v>0.17980000000000018</v>
      </c>
      <c r="U21" s="14">
        <f t="shared" si="7"/>
        <v>0.15005000000000024</v>
      </c>
      <c r="V21" s="14">
        <f t="shared" si="10"/>
        <v>2.9749999999999943E-2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A22" t="s">
        <v>47</v>
      </c>
      <c r="C22" s="1" t="s">
        <v>77</v>
      </c>
      <c r="D22" s="4">
        <v>980</v>
      </c>
      <c r="E22" s="14">
        <v>1.1855</v>
      </c>
      <c r="F22" s="14">
        <v>1.1857</v>
      </c>
      <c r="G22" s="14">
        <f t="shared" si="0"/>
        <v>-1.9999999999997797E-4</v>
      </c>
      <c r="H22" s="13">
        <f t="shared" si="11"/>
        <v>1.1856</v>
      </c>
      <c r="I22" s="14">
        <v>1.4198999999999999</v>
      </c>
      <c r="J22" s="14">
        <v>1.4196</v>
      </c>
      <c r="K22" s="14">
        <f t="shared" si="8"/>
        <v>2.9999999999996696E-4</v>
      </c>
      <c r="L22" s="13">
        <f t="shared" si="9"/>
        <v>1.4197500000000001</v>
      </c>
      <c r="M22" s="14">
        <v>1.3926000000000001</v>
      </c>
      <c r="N22" s="14">
        <v>1.3922000000000001</v>
      </c>
      <c r="O22" s="14">
        <f t="shared" si="12"/>
        <v>3.9999999999995595E-4</v>
      </c>
      <c r="P22" s="13">
        <f t="shared" si="2"/>
        <v>1.3924000000000001</v>
      </c>
      <c r="Q22" s="14">
        <f t="shared" si="3"/>
        <v>238.92857142857153</v>
      </c>
      <c r="R22" s="14">
        <f t="shared" si="4"/>
        <v>211.02040816326542</v>
      </c>
      <c r="S22" s="14">
        <f t="shared" si="5"/>
        <v>27.908163265306111</v>
      </c>
      <c r="T22" s="14">
        <f t="shared" si="6"/>
        <v>0.23415000000000008</v>
      </c>
      <c r="U22" s="14">
        <f t="shared" si="7"/>
        <v>0.20680000000000009</v>
      </c>
      <c r="V22" s="14">
        <f t="shared" si="10"/>
        <v>2.7349999999999985E-2</v>
      </c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A23" t="s">
        <v>48</v>
      </c>
      <c r="C23" s="1" t="s">
        <v>78</v>
      </c>
      <c r="D23" s="4">
        <v>1330</v>
      </c>
      <c r="E23" s="14">
        <v>1.1800999999999999</v>
      </c>
      <c r="F23" s="14">
        <v>1.18</v>
      </c>
      <c r="G23" s="14">
        <f t="shared" si="0"/>
        <v>9.9999999999988987E-5</v>
      </c>
      <c r="H23" s="13">
        <f t="shared" si="11"/>
        <v>1.18005</v>
      </c>
      <c r="I23" s="14">
        <v>1.3208</v>
      </c>
      <c r="J23" s="14">
        <v>1.3208</v>
      </c>
      <c r="K23" s="14">
        <f t="shared" si="8"/>
        <v>0</v>
      </c>
      <c r="L23" s="13">
        <f t="shared" si="9"/>
        <v>1.3208</v>
      </c>
      <c r="M23" s="14">
        <v>1.3017000000000001</v>
      </c>
      <c r="N23" s="14">
        <v>1.3012999999999999</v>
      </c>
      <c r="O23" s="18">
        <f t="shared" ref="O23:O35" si="13">M23-N23</f>
        <v>4.0000000000017799E-4</v>
      </c>
      <c r="P23" s="13">
        <f t="shared" si="2"/>
        <v>1.3014999999999999</v>
      </c>
      <c r="Q23" s="14">
        <f t="shared" si="3"/>
        <v>105.82706766917289</v>
      </c>
      <c r="R23" s="14">
        <f t="shared" si="4"/>
        <v>91.315789473684077</v>
      </c>
      <c r="S23" s="14">
        <f t="shared" si="5"/>
        <v>14.511278195488794</v>
      </c>
      <c r="T23" s="14">
        <f t="shared" si="6"/>
        <v>0.14074999999999993</v>
      </c>
      <c r="U23" s="14">
        <f t="shared" si="7"/>
        <v>0.12144999999999984</v>
      </c>
      <c r="V23" s="14">
        <f t="shared" si="10"/>
        <v>1.9300000000000095E-2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A24" t="s">
        <v>49</v>
      </c>
      <c r="C24" s="1" t="s">
        <v>79</v>
      </c>
      <c r="D24" s="4">
        <v>990</v>
      </c>
      <c r="E24" s="14">
        <v>1.1922999999999999</v>
      </c>
      <c r="F24" s="14">
        <v>1.1919</v>
      </c>
      <c r="G24" s="14">
        <f t="shared" si="0"/>
        <v>3.9999999999995595E-4</v>
      </c>
      <c r="H24" s="13">
        <f t="shared" si="11"/>
        <v>1.1920999999999999</v>
      </c>
      <c r="I24" s="14">
        <v>1.4442999999999999</v>
      </c>
      <c r="J24" s="14">
        <v>1.4447000000000001</v>
      </c>
      <c r="K24" s="14">
        <f t="shared" si="8"/>
        <v>-4.0000000000017799E-4</v>
      </c>
      <c r="L24" s="13">
        <f t="shared" si="9"/>
        <v>1.4445000000000001</v>
      </c>
      <c r="M24" s="14">
        <v>1.4117999999999999</v>
      </c>
      <c r="N24" s="14">
        <v>1.4121999999999999</v>
      </c>
      <c r="O24" s="18">
        <f t="shared" si="13"/>
        <v>-3.9999999999995595E-4</v>
      </c>
      <c r="P24" s="13">
        <f t="shared" si="2"/>
        <v>1.4119999999999999</v>
      </c>
      <c r="Q24" s="14">
        <f t="shared" si="3"/>
        <v>254.94949494949512</v>
      </c>
      <c r="R24" s="14">
        <f t="shared" si="4"/>
        <v>222.1212121212121</v>
      </c>
      <c r="S24" s="14">
        <f t="shared" si="5"/>
        <v>32.828282828283029</v>
      </c>
      <c r="T24" s="14">
        <f t="shared" si="6"/>
        <v>0.25240000000000018</v>
      </c>
      <c r="U24" s="14">
        <f t="shared" si="7"/>
        <v>0.21989999999999998</v>
      </c>
      <c r="V24" s="14">
        <f t="shared" si="10"/>
        <v>3.2500000000000195E-2</v>
      </c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A25" t="s">
        <v>50</v>
      </c>
      <c r="C25" s="1" t="s">
        <v>80</v>
      </c>
      <c r="D25" s="4">
        <v>1330</v>
      </c>
      <c r="E25" s="14">
        <v>1.1813</v>
      </c>
      <c r="F25" s="14">
        <v>1.1817</v>
      </c>
      <c r="G25" s="14">
        <f t="shared" si="0"/>
        <v>-3.9999999999995595E-4</v>
      </c>
      <c r="H25" s="13">
        <f t="shared" si="11"/>
        <v>1.1815</v>
      </c>
      <c r="I25" s="14">
        <v>1.3368</v>
      </c>
      <c r="J25" s="14">
        <v>1.3371999999999999</v>
      </c>
      <c r="K25" s="14">
        <f t="shared" si="8"/>
        <v>-3.9999999999995595E-4</v>
      </c>
      <c r="L25" s="13">
        <f t="shared" si="9"/>
        <v>1.337</v>
      </c>
      <c r="M25" s="14">
        <v>1.3153999999999999</v>
      </c>
      <c r="N25" s="14">
        <v>1.3149999999999999</v>
      </c>
      <c r="O25" s="18">
        <f t="shared" si="13"/>
        <v>3.9999999999995595E-4</v>
      </c>
      <c r="P25" s="13">
        <f t="shared" si="2"/>
        <v>1.3151999999999999</v>
      </c>
      <c r="Q25" s="14">
        <f t="shared" si="3"/>
        <v>116.91729323308267</v>
      </c>
      <c r="R25" s="14">
        <f t="shared" si="4"/>
        <v>100.52631578947363</v>
      </c>
      <c r="S25" s="14">
        <f t="shared" si="5"/>
        <v>16.390977443609053</v>
      </c>
      <c r="T25" s="14">
        <f t="shared" si="6"/>
        <v>0.15549999999999997</v>
      </c>
      <c r="U25" s="14">
        <f t="shared" si="7"/>
        <v>0.13369999999999993</v>
      </c>
      <c r="V25" s="14">
        <f t="shared" si="10"/>
        <v>2.1800000000000042E-2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A26" t="s">
        <v>51</v>
      </c>
      <c r="C26" s="1" t="s">
        <v>81</v>
      </c>
      <c r="D26" s="4">
        <v>1340</v>
      </c>
      <c r="E26" s="14">
        <v>1.1860999999999999</v>
      </c>
      <c r="F26" s="14">
        <v>1.1863999999999999</v>
      </c>
      <c r="G26" s="14">
        <f t="shared" si="0"/>
        <v>-2.9999999999996696E-4</v>
      </c>
      <c r="H26" s="13">
        <f t="shared" si="11"/>
        <v>1.1862499999999998</v>
      </c>
      <c r="I26" s="14">
        <v>1.5003</v>
      </c>
      <c r="J26" s="14">
        <v>1.4999</v>
      </c>
      <c r="K26" s="14">
        <f t="shared" si="8"/>
        <v>3.9999999999995595E-4</v>
      </c>
      <c r="L26" s="13">
        <f t="shared" si="9"/>
        <v>1.5001</v>
      </c>
      <c r="M26" s="14">
        <v>1.4624999999999999</v>
      </c>
      <c r="N26" s="14">
        <v>1.4628000000000001</v>
      </c>
      <c r="O26" s="14">
        <f t="shared" si="13"/>
        <v>-3.00000000000189E-4</v>
      </c>
      <c r="P26" s="13">
        <f t="shared" si="2"/>
        <v>1.46265</v>
      </c>
      <c r="Q26" s="14">
        <f t="shared" si="3"/>
        <v>234.21641791044789</v>
      </c>
      <c r="R26" s="14">
        <f t="shared" si="4"/>
        <v>206.26865671641806</v>
      </c>
      <c r="S26" s="14">
        <f t="shared" si="5"/>
        <v>27.947761194029834</v>
      </c>
      <c r="T26" s="14">
        <f t="shared" si="6"/>
        <v>0.31385000000000018</v>
      </c>
      <c r="U26" s="14">
        <f t="shared" si="7"/>
        <v>0.2764000000000002</v>
      </c>
      <c r="V26" s="14">
        <f t="shared" si="10"/>
        <v>3.7449999999999983E-2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A27" t="s">
        <v>52</v>
      </c>
      <c r="C27" s="1" t="s">
        <v>82</v>
      </c>
      <c r="D27" s="4">
        <v>1810</v>
      </c>
      <c r="E27" s="14">
        <v>1.1805000000000001</v>
      </c>
      <c r="F27" s="14">
        <v>1.1801999999999999</v>
      </c>
      <c r="G27" s="14">
        <f t="shared" si="0"/>
        <v>3.00000000000189E-4</v>
      </c>
      <c r="H27" s="13">
        <f t="shared" si="11"/>
        <v>1.18035</v>
      </c>
      <c r="I27" s="14">
        <v>1.3771</v>
      </c>
      <c r="J27" s="14">
        <v>1.3773</v>
      </c>
      <c r="K27" s="14">
        <f t="shared" si="8"/>
        <v>-1.9999999999997797E-4</v>
      </c>
      <c r="L27" s="13">
        <f t="shared" si="9"/>
        <v>1.3772</v>
      </c>
      <c r="M27" s="14">
        <v>1.3462000000000001</v>
      </c>
      <c r="N27" s="14">
        <v>1.3463000000000001</v>
      </c>
      <c r="O27" s="14">
        <f t="shared" si="13"/>
        <v>-9.9999999999988987E-5</v>
      </c>
      <c r="P27" s="13">
        <f t="shared" si="2"/>
        <v>1.3462499999999999</v>
      </c>
      <c r="Q27" s="14">
        <f t="shared" si="3"/>
        <v>108.75690607734805</v>
      </c>
      <c r="R27" s="14">
        <f t="shared" si="4"/>
        <v>91.657458563535883</v>
      </c>
      <c r="S27" s="14">
        <f t="shared" si="5"/>
        <v>17.099447513812173</v>
      </c>
      <c r="T27" s="14">
        <f t="shared" si="6"/>
        <v>0.19684999999999997</v>
      </c>
      <c r="U27" s="14">
        <f t="shared" si="7"/>
        <v>0.16589999999999994</v>
      </c>
      <c r="V27" s="14">
        <f t="shared" si="10"/>
        <v>3.0950000000000033E-2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A28" t="s">
        <v>53</v>
      </c>
      <c r="C28" s="1" t="s">
        <v>83</v>
      </c>
      <c r="D28" s="4">
        <v>850</v>
      </c>
      <c r="E28" s="14">
        <v>1.1859999999999999</v>
      </c>
      <c r="F28" s="14">
        <v>1.1863999999999999</v>
      </c>
      <c r="G28" s="14">
        <f t="shared" si="0"/>
        <v>-3.9999999999995595E-4</v>
      </c>
      <c r="H28" s="13">
        <f t="shared" si="11"/>
        <v>1.1861999999999999</v>
      </c>
      <c r="I28" s="14">
        <v>1.4448000000000001</v>
      </c>
      <c r="J28" s="14">
        <v>1.4448000000000001</v>
      </c>
      <c r="K28" s="14">
        <f t="shared" si="8"/>
        <v>0</v>
      </c>
      <c r="L28" s="13">
        <f t="shared" si="9"/>
        <v>1.4448000000000001</v>
      </c>
      <c r="M28" s="14">
        <v>1.4124000000000001</v>
      </c>
      <c r="N28" s="14">
        <v>1.4121999999999999</v>
      </c>
      <c r="O28" s="18">
        <f t="shared" si="13"/>
        <v>2.0000000000020002E-4</v>
      </c>
      <c r="P28" s="13">
        <f t="shared" si="2"/>
        <v>1.4123000000000001</v>
      </c>
      <c r="Q28" s="14">
        <f t="shared" si="3"/>
        <v>304.23529411764724</v>
      </c>
      <c r="R28" s="14">
        <f t="shared" si="4"/>
        <v>266.00000000000023</v>
      </c>
      <c r="S28" s="14">
        <f t="shared" si="5"/>
        <v>38.23529411764703</v>
      </c>
      <c r="T28" s="14">
        <f t="shared" si="6"/>
        <v>0.25860000000000016</v>
      </c>
      <c r="U28" s="14">
        <f t="shared" si="7"/>
        <v>0.22610000000000019</v>
      </c>
      <c r="V28" s="14">
        <f t="shared" si="10"/>
        <v>3.2499999999999973E-2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A29" t="s">
        <v>54</v>
      </c>
      <c r="C29" s="1" t="s">
        <v>84</v>
      </c>
      <c r="D29" s="4">
        <v>1150</v>
      </c>
      <c r="E29" s="14">
        <v>1.1856</v>
      </c>
      <c r="F29" s="14">
        <v>1.1852</v>
      </c>
      <c r="G29" s="14">
        <f t="shared" si="0"/>
        <v>3.9999999999995595E-4</v>
      </c>
      <c r="H29" s="13">
        <f t="shared" si="11"/>
        <v>1.1854</v>
      </c>
      <c r="I29" s="14">
        <v>1.3794999999999999</v>
      </c>
      <c r="J29" s="14">
        <v>1.3796999999999999</v>
      </c>
      <c r="K29" s="14">
        <f t="shared" si="8"/>
        <v>-1.9999999999997797E-4</v>
      </c>
      <c r="L29" s="13">
        <f t="shared" si="9"/>
        <v>1.3795999999999999</v>
      </c>
      <c r="M29" s="14">
        <v>1.3552</v>
      </c>
      <c r="N29" s="14">
        <v>1.355</v>
      </c>
      <c r="O29" s="18">
        <f t="shared" si="13"/>
        <v>1.9999999999997797E-4</v>
      </c>
      <c r="P29" s="13">
        <f t="shared" si="2"/>
        <v>1.3551</v>
      </c>
      <c r="Q29" s="14">
        <f t="shared" si="3"/>
        <v>168.86956521739125</v>
      </c>
      <c r="R29" s="14">
        <f t="shared" si="4"/>
        <v>147.56521739130432</v>
      </c>
      <c r="S29" s="14">
        <f t="shared" si="5"/>
        <v>21.304347826086929</v>
      </c>
      <c r="T29" s="14">
        <f t="shared" si="6"/>
        <v>0.19419999999999993</v>
      </c>
      <c r="U29" s="14">
        <f t="shared" si="7"/>
        <v>0.16969999999999996</v>
      </c>
      <c r="V29" s="14">
        <f t="shared" si="10"/>
        <v>2.4499999999999966E-2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A30" t="s">
        <v>55</v>
      </c>
      <c r="C30" s="1" t="s">
        <v>85</v>
      </c>
      <c r="D30" s="4">
        <v>860</v>
      </c>
      <c r="E30" s="14">
        <v>1.1868000000000001</v>
      </c>
      <c r="F30" s="14">
        <v>1.1869000000000001</v>
      </c>
      <c r="G30" s="14">
        <f t="shared" si="0"/>
        <v>-9.9999999999988987E-5</v>
      </c>
      <c r="H30" s="13">
        <f t="shared" si="11"/>
        <v>1.1868500000000002</v>
      </c>
      <c r="I30" s="14">
        <v>1.4662999999999999</v>
      </c>
      <c r="J30" s="14">
        <v>1.4659</v>
      </c>
      <c r="K30" s="14">
        <f t="shared" si="8"/>
        <v>3.9999999999995595E-4</v>
      </c>
      <c r="L30" s="13">
        <f t="shared" si="9"/>
        <v>1.4661</v>
      </c>
      <c r="M30" s="14">
        <v>1.4303999999999999</v>
      </c>
      <c r="N30" s="14">
        <v>1.4309000000000001</v>
      </c>
      <c r="O30" s="14">
        <f t="shared" si="13"/>
        <v>-5.0000000000016698E-4</v>
      </c>
      <c r="P30" s="13">
        <f t="shared" si="2"/>
        <v>1.43065</v>
      </c>
      <c r="Q30" s="14">
        <f t="shared" si="3"/>
        <v>324.70930232558112</v>
      </c>
      <c r="R30" s="14">
        <f t="shared" si="4"/>
        <v>283.48837209302303</v>
      </c>
      <c r="S30" s="14">
        <f t="shared" si="5"/>
        <v>41.220930232558118</v>
      </c>
      <c r="T30" s="14">
        <f t="shared" si="6"/>
        <v>0.27924999999999978</v>
      </c>
      <c r="U30" s="14">
        <f t="shared" si="7"/>
        <v>0.24379999999999979</v>
      </c>
      <c r="V30" s="14">
        <f t="shared" si="10"/>
        <v>3.5449999999999982E-2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A31" t="s">
        <v>56</v>
      </c>
      <c r="C31" s="1" t="s">
        <v>87</v>
      </c>
      <c r="D31" s="4">
        <v>1170</v>
      </c>
      <c r="E31" s="14">
        <v>1.1828000000000001</v>
      </c>
      <c r="F31" s="14">
        <v>1.1822999999999999</v>
      </c>
      <c r="G31" s="14">
        <f t="shared" si="0"/>
        <v>5.0000000000016698E-4</v>
      </c>
      <c r="H31" s="13">
        <f t="shared" si="11"/>
        <v>1.18255</v>
      </c>
      <c r="I31" s="14">
        <v>1.3884000000000001</v>
      </c>
      <c r="J31" s="14">
        <v>1.3886000000000001</v>
      </c>
      <c r="K31" s="14">
        <f t="shared" si="8"/>
        <v>-1.9999999999997797E-4</v>
      </c>
      <c r="L31" s="13">
        <f t="shared" si="9"/>
        <v>1.3885000000000001</v>
      </c>
      <c r="M31" s="14">
        <v>1.3635999999999999</v>
      </c>
      <c r="N31" s="14">
        <v>1.3633999999999999</v>
      </c>
      <c r="O31" s="18">
        <f t="shared" si="13"/>
        <v>1.9999999999997797E-4</v>
      </c>
      <c r="P31" s="13">
        <f t="shared" si="2"/>
        <v>1.3634999999999999</v>
      </c>
      <c r="Q31" s="14">
        <f t="shared" si="3"/>
        <v>176.02564102564111</v>
      </c>
      <c r="R31" s="14">
        <f t="shared" si="4"/>
        <v>154.6581196581196</v>
      </c>
      <c r="S31" s="14">
        <f t="shared" si="5"/>
        <v>21.367521367521483</v>
      </c>
      <c r="T31" s="14">
        <f t="shared" si="6"/>
        <v>0.20595000000000008</v>
      </c>
      <c r="U31" s="14">
        <f t="shared" si="7"/>
        <v>0.18094999999999994</v>
      </c>
      <c r="V31" s="14">
        <f t="shared" si="10"/>
        <v>2.5000000000000133E-2</v>
      </c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A32" t="s">
        <v>57</v>
      </c>
      <c r="C32" s="1" t="s">
        <v>86</v>
      </c>
      <c r="D32" s="4">
        <v>860</v>
      </c>
      <c r="E32" s="14">
        <v>1.1914</v>
      </c>
      <c r="F32" s="14">
        <v>1.1909000000000001</v>
      </c>
      <c r="G32" s="14">
        <f t="shared" si="0"/>
        <v>4.9999999999994493E-4</v>
      </c>
      <c r="H32" s="13">
        <f t="shared" si="11"/>
        <v>1.1911499999999999</v>
      </c>
      <c r="I32" s="14">
        <v>1.4544999999999999</v>
      </c>
      <c r="J32" s="14">
        <v>1.4548000000000001</v>
      </c>
      <c r="K32" s="14">
        <f t="shared" si="8"/>
        <v>-3.00000000000189E-4</v>
      </c>
      <c r="L32" s="13">
        <f t="shared" si="9"/>
        <v>1.45465</v>
      </c>
      <c r="M32" s="14">
        <v>1.4229000000000001</v>
      </c>
      <c r="N32" s="14">
        <v>1.4227000000000001</v>
      </c>
      <c r="O32" s="18">
        <f t="shared" si="13"/>
        <v>1.9999999999997797E-4</v>
      </c>
      <c r="P32" s="13">
        <f t="shared" si="2"/>
        <v>1.4228000000000001</v>
      </c>
      <c r="Q32" s="14">
        <f t="shared" si="3"/>
        <v>306.39534883720938</v>
      </c>
      <c r="R32" s="14">
        <f t="shared" si="4"/>
        <v>269.36046511627927</v>
      </c>
      <c r="S32" s="14">
        <f t="shared" si="5"/>
        <v>37.034883720930154</v>
      </c>
      <c r="T32" s="14">
        <f t="shared" si="6"/>
        <v>0.26350000000000007</v>
      </c>
      <c r="U32" s="14">
        <f t="shared" si="7"/>
        <v>0.23165000000000013</v>
      </c>
      <c r="V32" s="14">
        <f t="shared" si="10"/>
        <v>3.1849999999999934E-2</v>
      </c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1:44" x14ac:dyDescent="0.25">
      <c r="A33" t="s">
        <v>58</v>
      </c>
      <c r="C33" s="1" t="s">
        <v>88</v>
      </c>
      <c r="D33" s="4">
        <v>1160</v>
      </c>
      <c r="E33" s="14">
        <v>1.1819</v>
      </c>
      <c r="F33" s="14">
        <v>1.1821999999999999</v>
      </c>
      <c r="G33" s="14">
        <f t="shared" si="0"/>
        <v>-2.9999999999996696E-4</v>
      </c>
      <c r="H33" s="13">
        <f t="shared" si="11"/>
        <v>1.1820499999999998</v>
      </c>
      <c r="I33" s="14">
        <v>1.3744000000000001</v>
      </c>
      <c r="J33" s="14">
        <v>1.3743000000000001</v>
      </c>
      <c r="K33" s="14">
        <f t="shared" si="8"/>
        <v>9.9999999999988987E-5</v>
      </c>
      <c r="L33" s="13">
        <f t="shared" si="9"/>
        <v>1.3743500000000002</v>
      </c>
      <c r="M33" s="14">
        <v>1.3504</v>
      </c>
      <c r="N33" s="14">
        <v>1.3505</v>
      </c>
      <c r="O33" s="18">
        <f t="shared" si="13"/>
        <v>-9.9999999999988987E-5</v>
      </c>
      <c r="P33" s="13">
        <f t="shared" si="2"/>
        <v>1.3504499999999999</v>
      </c>
      <c r="Q33" s="14">
        <f t="shared" si="3"/>
        <v>165.77586206896584</v>
      </c>
      <c r="R33" s="14">
        <f t="shared" si="4"/>
        <v>145.17241379310354</v>
      </c>
      <c r="S33" s="14">
        <f t="shared" si="5"/>
        <v>20.603448275862291</v>
      </c>
      <c r="T33" s="14">
        <f t="shared" si="6"/>
        <v>0.19230000000000036</v>
      </c>
      <c r="U33" s="14">
        <f t="shared" si="7"/>
        <v>0.16840000000000011</v>
      </c>
      <c r="V33" s="14">
        <f t="shared" si="10"/>
        <v>2.3900000000000254E-2</v>
      </c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1:44" x14ac:dyDescent="0.25">
      <c r="A34" t="s">
        <v>59</v>
      </c>
      <c r="C34" s="1" t="s">
        <v>89</v>
      </c>
      <c r="D34" s="4">
        <v>910</v>
      </c>
      <c r="E34" s="14">
        <v>1.1736</v>
      </c>
      <c r="F34" s="14">
        <v>1.1735</v>
      </c>
      <c r="G34" s="14">
        <f t="shared" si="0"/>
        <v>9.9999999999988987E-5</v>
      </c>
      <c r="H34" s="13">
        <f t="shared" si="11"/>
        <v>1.1735500000000001</v>
      </c>
      <c r="I34" s="14">
        <v>1.4406000000000001</v>
      </c>
      <c r="J34" s="14">
        <v>1.4407000000000001</v>
      </c>
      <c r="K34" s="14">
        <f t="shared" si="8"/>
        <v>-9.9999999999988987E-5</v>
      </c>
      <c r="L34" s="13">
        <f t="shared" si="9"/>
        <v>1.4406500000000002</v>
      </c>
      <c r="M34" s="14">
        <v>1.41</v>
      </c>
      <c r="N34" s="14">
        <v>1.4097999999999999</v>
      </c>
      <c r="O34" s="18">
        <f t="shared" si="13"/>
        <v>1.9999999999997797E-4</v>
      </c>
      <c r="P34" s="13">
        <f t="shared" si="2"/>
        <v>1.4098999999999999</v>
      </c>
      <c r="Q34" s="14">
        <f t="shared" si="3"/>
        <v>293.51648351648367</v>
      </c>
      <c r="R34" s="14">
        <f t="shared" si="4"/>
        <v>259.72527472527457</v>
      </c>
      <c r="S34" s="14">
        <f t="shared" si="5"/>
        <v>33.791208791209094</v>
      </c>
      <c r="T34" s="14">
        <f t="shared" si="6"/>
        <v>0.26710000000000012</v>
      </c>
      <c r="U34" s="14">
        <f t="shared" si="7"/>
        <v>0.23634999999999984</v>
      </c>
      <c r="V34" s="14">
        <f t="shared" si="10"/>
        <v>3.0750000000000277E-2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1:44" x14ac:dyDescent="0.25">
      <c r="A35" t="s">
        <v>60</v>
      </c>
      <c r="C35" s="1" t="s">
        <v>90</v>
      </c>
      <c r="D35" s="4">
        <v>1220</v>
      </c>
      <c r="E35" s="14">
        <v>1.1752</v>
      </c>
      <c r="F35" s="14">
        <v>1.1751</v>
      </c>
      <c r="G35" s="14">
        <f t="shared" si="0"/>
        <v>9.9999999999988987E-5</v>
      </c>
      <c r="H35" s="13">
        <f t="shared" si="11"/>
        <v>1.1751499999999999</v>
      </c>
      <c r="I35" s="14">
        <v>1.3568</v>
      </c>
      <c r="J35" s="14">
        <v>1.3569</v>
      </c>
      <c r="K35" s="14">
        <f t="shared" si="8"/>
        <v>-9.9999999999988987E-5</v>
      </c>
      <c r="L35" s="13">
        <f t="shared" si="9"/>
        <v>1.3568500000000001</v>
      </c>
      <c r="M35" s="14">
        <v>1.3343</v>
      </c>
      <c r="N35" s="14">
        <v>1.3338000000000001</v>
      </c>
      <c r="O35" s="18">
        <f t="shared" si="13"/>
        <v>4.9999999999994493E-4</v>
      </c>
      <c r="P35" s="13">
        <f t="shared" si="2"/>
        <v>1.33405</v>
      </c>
      <c r="Q35" s="14">
        <f t="shared" si="3"/>
        <v>148.93442622950835</v>
      </c>
      <c r="R35" s="14">
        <f t="shared" si="4"/>
        <v>130.24590163934428</v>
      </c>
      <c r="S35" s="14">
        <f t="shared" si="5"/>
        <v>18.688524590164061</v>
      </c>
      <c r="T35" s="14">
        <f t="shared" si="6"/>
        <v>0.18170000000000019</v>
      </c>
      <c r="U35" s="14">
        <f t="shared" si="7"/>
        <v>0.15890000000000004</v>
      </c>
      <c r="V35" s="14">
        <f t="shared" si="10"/>
        <v>2.2800000000000153E-2</v>
      </c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1:44" x14ac:dyDescent="0.25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4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1:44" x14ac:dyDescent="0.25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1:44" x14ac:dyDescent="0.25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1:44" x14ac:dyDescent="0.25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1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1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1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1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1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1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1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1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8" sqref="E8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24.14062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C2" s="1" t="s">
        <v>61</v>
      </c>
      <c r="D2" s="1">
        <f>'Raw Data'!D4+'Raw Data'!D5</f>
        <v>752</v>
      </c>
      <c r="E2" s="1">
        <f>'Raw Data'!T4</f>
        <v>1.4999999999999958E-2</v>
      </c>
      <c r="F2" s="1">
        <v>0</v>
      </c>
    </row>
    <row r="3" spans="1:6" x14ac:dyDescent="0.25">
      <c r="A3" s="1">
        <v>2</v>
      </c>
      <c r="B3" s="1">
        <v>0.05</v>
      </c>
      <c r="C3" s="1" t="s">
        <v>63</v>
      </c>
      <c r="D3" s="1">
        <f>'Raw Data'!D8</f>
        <v>1090</v>
      </c>
      <c r="E3" s="1">
        <f>'Raw Data'!T8</f>
        <v>9.055000000000013E-2</v>
      </c>
      <c r="F3" s="1">
        <v>0</v>
      </c>
    </row>
    <row r="4" spans="1:6" x14ac:dyDescent="0.25">
      <c r="A4" s="1">
        <v>3</v>
      </c>
      <c r="B4" s="1">
        <v>0.1</v>
      </c>
      <c r="C4" s="16" t="s">
        <v>91</v>
      </c>
      <c r="D4" s="1">
        <f>'Raw Data'!D10+'Raw Data'!D12</f>
        <v>1830</v>
      </c>
      <c r="E4" s="1">
        <f>'Raw Data'!T10+'Raw Data'!T12</f>
        <v>0.12619999999999987</v>
      </c>
      <c r="F4" s="1">
        <v>0</v>
      </c>
    </row>
    <row r="5" spans="1:6" x14ac:dyDescent="0.25">
      <c r="A5" s="1">
        <v>4</v>
      </c>
      <c r="B5" s="1">
        <v>0.2</v>
      </c>
      <c r="C5" s="1" t="s">
        <v>92</v>
      </c>
      <c r="D5" s="1">
        <f>'Raw Data'!D14+'Raw Data'!D16</f>
        <v>2620</v>
      </c>
      <c r="E5" s="1">
        <f>'Raw Data'!T14+'Raw Data'!T16</f>
        <v>0.22050000000000014</v>
      </c>
      <c r="F5" s="1">
        <v>0</v>
      </c>
    </row>
    <row r="6" spans="1:6" x14ac:dyDescent="0.25">
      <c r="A6" s="1">
        <v>5</v>
      </c>
      <c r="B6" s="1">
        <v>0.3</v>
      </c>
      <c r="C6" s="1" t="s">
        <v>93</v>
      </c>
      <c r="D6" s="1">
        <f>'Raw Data'!D18+'Raw Data'!D20</f>
        <v>2760</v>
      </c>
      <c r="E6" s="1">
        <f>'Raw Data'!T18+'Raw Data'!T20</f>
        <v>0.40540000000000043</v>
      </c>
      <c r="F6" s="1">
        <v>0</v>
      </c>
    </row>
    <row r="7" spans="1:6" x14ac:dyDescent="0.25">
      <c r="A7" s="1">
        <v>6</v>
      </c>
      <c r="B7" s="1">
        <v>0.45</v>
      </c>
      <c r="C7" s="1" t="s">
        <v>94</v>
      </c>
      <c r="D7" s="1">
        <f>'Raw Data'!D22+'Raw Data'!D24+'Raw Data'!D26</f>
        <v>3310</v>
      </c>
      <c r="E7" s="1">
        <f>'Raw Data'!T22+'Raw Data'!T24+'Raw Data'!T26</f>
        <v>0.80040000000000044</v>
      </c>
      <c r="F7" s="1">
        <v>0</v>
      </c>
    </row>
    <row r="8" spans="1:6" x14ac:dyDescent="0.25">
      <c r="A8" s="1">
        <v>7</v>
      </c>
      <c r="B8" s="1">
        <v>0.57999999999999996</v>
      </c>
      <c r="C8" s="1" t="s">
        <v>95</v>
      </c>
      <c r="D8" s="1">
        <f>'Raw Data'!D28+'Raw Data'!D30+'Raw Data'!D32+'Raw Data'!D34</f>
        <v>3480</v>
      </c>
      <c r="E8" s="1">
        <f>'Raw Data'!T28+'Raw Data'!T30+'Raw Data'!T32+'Raw Data'!T34</f>
        <v>1.0684500000000001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8" sqref="E8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27</v>
      </c>
    </row>
    <row r="2" spans="1:6" x14ac:dyDescent="0.25">
      <c r="A2" s="1">
        <v>1</v>
      </c>
      <c r="B2" s="1">
        <v>0.01</v>
      </c>
      <c r="C2" s="1" t="s">
        <v>62</v>
      </c>
      <c r="D2" s="1">
        <f>'Raw Data'!D6+'Raw Data'!D7</f>
        <v>1036</v>
      </c>
      <c r="E2" s="1">
        <f>'Raw Data'!T6</f>
        <v>9.000000000000008E-3</v>
      </c>
      <c r="F2" s="1">
        <v>0</v>
      </c>
    </row>
    <row r="3" spans="1:6" x14ac:dyDescent="0.25">
      <c r="A3" s="1">
        <v>2</v>
      </c>
      <c r="B3" s="1">
        <v>0.05</v>
      </c>
      <c r="C3" s="1" t="s">
        <v>64</v>
      </c>
      <c r="D3" s="1">
        <f>'Raw Data'!D9</f>
        <v>1525</v>
      </c>
      <c r="E3" s="1">
        <f>'Raw Data'!T9</f>
        <v>7.3450000000000237E-2</v>
      </c>
      <c r="F3" s="1">
        <v>0</v>
      </c>
    </row>
    <row r="4" spans="1:6" x14ac:dyDescent="0.25">
      <c r="A4" s="1">
        <v>3</v>
      </c>
      <c r="B4" s="1">
        <v>0.1</v>
      </c>
      <c r="C4" s="16" t="s">
        <v>96</v>
      </c>
      <c r="D4" s="1">
        <f>'Raw Data'!D11+'Raw Data'!D13</f>
        <v>2480</v>
      </c>
      <c r="E4" s="1">
        <f>'Raw Data'!T11+'Raw Data'!T13</f>
        <v>9.7099999999999742E-2</v>
      </c>
      <c r="F4" s="1">
        <v>0</v>
      </c>
    </row>
    <row r="5" spans="1:6" x14ac:dyDescent="0.25">
      <c r="A5" s="1">
        <v>4</v>
      </c>
      <c r="B5" s="1">
        <v>0.2</v>
      </c>
      <c r="C5" s="1" t="s">
        <v>97</v>
      </c>
      <c r="D5" s="1">
        <f>'Raw Data'!D15+'Raw Data'!D17</f>
        <v>3530</v>
      </c>
      <c r="E5" s="1">
        <f>'Raw Data'!T15+'Raw Data'!T17</f>
        <v>0.16520000000000024</v>
      </c>
      <c r="F5" s="1">
        <v>0</v>
      </c>
    </row>
    <row r="6" spans="1:6" x14ac:dyDescent="0.25">
      <c r="A6" s="1">
        <v>5</v>
      </c>
      <c r="B6" s="1">
        <v>0.3</v>
      </c>
      <c r="C6" s="1" t="s">
        <v>98</v>
      </c>
      <c r="D6" s="1">
        <f>'Raw Data'!D19+'Raw Data'!D21</f>
        <v>3675</v>
      </c>
      <c r="E6" s="1">
        <f>'Raw Data'!T19+'Raw Data'!T21</f>
        <v>0.24340000000000006</v>
      </c>
      <c r="F6" s="1">
        <v>0</v>
      </c>
    </row>
    <row r="7" spans="1:6" x14ac:dyDescent="0.25">
      <c r="A7" s="1">
        <v>6</v>
      </c>
      <c r="B7" s="1">
        <v>0.45</v>
      </c>
      <c r="C7" s="1" t="s">
        <v>99</v>
      </c>
      <c r="D7" s="1">
        <f>'Raw Data'!D23+'Raw Data'!D25+'Raw Data'!D27</f>
        <v>4470</v>
      </c>
      <c r="E7" s="1">
        <f>'Raw Data'!T23+'Raw Data'!T25+'Raw Data'!T27</f>
        <v>0.49309999999999987</v>
      </c>
      <c r="F7" s="1">
        <v>0</v>
      </c>
    </row>
    <row r="8" spans="1:6" x14ac:dyDescent="0.25">
      <c r="A8" s="1">
        <v>7</v>
      </c>
      <c r="B8" s="1">
        <v>0.57999999999999996</v>
      </c>
      <c r="C8" s="1" t="s">
        <v>100</v>
      </c>
      <c r="D8" s="1">
        <f>'Raw Data'!D29+'Raw Data'!D31+'Raw Data'!D33+'Raw Data'!D35</f>
        <v>4700</v>
      </c>
      <c r="E8" s="1">
        <f>'Raw Data'!T29+'Raw Data'!T31+'Raw Data'!T33+'Raw Data'!T35</f>
        <v>0.77415000000000056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S5988</vt:lpstr>
      <vt:lpstr>S5987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2017-07-01T15:27:32Z</dcterms:modified>
</cp:coreProperties>
</file>